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0B1A011F-DCFE-4B5E-B9A1-19240EFB6C35}" xr6:coauthVersionLast="47" xr6:coauthVersionMax="47" xr10:uidLastSave="{00000000-0000-0000-0000-000000000000}"/>
  <bookViews>
    <workbookView xWindow="-110" yWindow="-110" windowWidth="19420" windowHeight="11500" xr2:uid="{E11079DF-8BCD-492B-A1C4-4E8C4250EC7D}"/>
  </bookViews>
  <sheets>
    <sheet name="Ejecucion a mayo 2026" sheetId="1" r:id="rId1"/>
    <sheet name="ResumeEjecucion a mayo 2026" sheetId="2" r:id="rId2"/>
  </sheets>
  <definedNames>
    <definedName name="_xlnm.Print_Titles" localSheetId="0">'Ejecucion a mayo 2026'!$1:$2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2" l="1"/>
  <c r="R16" i="2"/>
  <c r="P16" i="2"/>
  <c r="O16" i="2"/>
  <c r="M16" i="2"/>
  <c r="L16" i="2"/>
  <c r="J16" i="2"/>
  <c r="I16" i="2"/>
  <c r="G16" i="2"/>
  <c r="F16" i="2"/>
  <c r="D16" i="2"/>
  <c r="C16" i="2"/>
  <c r="Y15" i="2"/>
  <c r="W15" i="2"/>
  <c r="X15" i="2" s="1"/>
  <c r="U15" i="2"/>
  <c r="V15" i="2" s="1"/>
  <c r="E15" i="2"/>
  <c r="Y14" i="2"/>
  <c r="W14" i="2"/>
  <c r="X14" i="2" s="1"/>
  <c r="U14" i="2"/>
  <c r="V14" i="2" s="1"/>
  <c r="E14" i="2"/>
  <c r="Y13" i="2"/>
  <c r="W13" i="2"/>
  <c r="X13" i="2" s="1"/>
  <c r="U13" i="2"/>
  <c r="V13" i="2" s="1"/>
  <c r="E13" i="2"/>
  <c r="Y12" i="2"/>
  <c r="W12" i="2"/>
  <c r="X12" i="2" s="1"/>
  <c r="U12" i="2"/>
  <c r="V12" i="2" s="1"/>
  <c r="E12" i="2"/>
  <c r="Y11" i="2"/>
  <c r="W11" i="2"/>
  <c r="X11" i="2" s="1"/>
  <c r="U11" i="2"/>
  <c r="V11" i="2" s="1"/>
  <c r="T11" i="2"/>
  <c r="H11" i="2"/>
  <c r="E11" i="2"/>
  <c r="W10" i="2"/>
  <c r="X10" i="2" s="1"/>
  <c r="U10" i="2"/>
  <c r="V10" i="2" s="1"/>
  <c r="T10" i="2"/>
  <c r="Q10" i="2"/>
  <c r="N10" i="2"/>
  <c r="K10" i="2"/>
  <c r="H10" i="2"/>
  <c r="E10" i="2"/>
  <c r="W9" i="2"/>
  <c r="X9" i="2" s="1"/>
  <c r="U9" i="2"/>
  <c r="V9" i="2" s="1"/>
  <c r="T9" i="2"/>
  <c r="Q9" i="2"/>
  <c r="N9" i="2"/>
  <c r="K9" i="2"/>
  <c r="H9" i="2"/>
  <c r="E9" i="2"/>
  <c r="W8" i="2"/>
  <c r="X8" i="2" s="1"/>
  <c r="U8" i="2"/>
  <c r="V8" i="2" s="1"/>
  <c r="T8" i="2"/>
  <c r="Q8" i="2"/>
  <c r="N8" i="2"/>
  <c r="K8" i="2"/>
  <c r="H8" i="2"/>
  <c r="E8" i="2"/>
  <c r="W7" i="2"/>
  <c r="U7" i="2"/>
  <c r="T7" i="2"/>
  <c r="Q7" i="2"/>
  <c r="N7" i="2"/>
  <c r="K7" i="2"/>
  <c r="K16" i="2" s="1"/>
  <c r="H7" i="2"/>
  <c r="E7" i="2"/>
  <c r="S6" i="2"/>
  <c r="R6" i="2"/>
  <c r="S16" i="1"/>
  <c r="R16" i="1"/>
  <c r="P16" i="1"/>
  <c r="O16" i="1"/>
  <c r="M16" i="1"/>
  <c r="L16" i="1"/>
  <c r="J16" i="1"/>
  <c r="I16" i="1"/>
  <c r="G16" i="1"/>
  <c r="F16" i="1"/>
  <c r="C16" i="1"/>
  <c r="D16" i="1"/>
  <c r="H11" i="1"/>
  <c r="V13" i="1"/>
  <c r="Y15" i="1"/>
  <c r="Y14" i="1"/>
  <c r="Y13" i="1"/>
  <c r="Y12" i="1"/>
  <c r="W15" i="1"/>
  <c r="X15" i="1" s="1"/>
  <c r="W14" i="1"/>
  <c r="X14" i="1" s="1"/>
  <c r="W13" i="1"/>
  <c r="X13" i="1" s="1"/>
  <c r="W12" i="1"/>
  <c r="X12" i="1" s="1"/>
  <c r="U15" i="1"/>
  <c r="V15" i="1" s="1"/>
  <c r="U14" i="1"/>
  <c r="V14" i="1" s="1"/>
  <c r="U13" i="1"/>
  <c r="U12" i="1"/>
  <c r="V12" i="1" s="1"/>
  <c r="E15" i="1"/>
  <c r="E14" i="1"/>
  <c r="E13" i="1"/>
  <c r="E12" i="1"/>
  <c r="E11" i="1"/>
  <c r="E10" i="1"/>
  <c r="E9" i="1"/>
  <c r="W11" i="1"/>
  <c r="X11" i="1" s="1"/>
  <c r="W10" i="1"/>
  <c r="X10" i="1" s="1"/>
  <c r="W9" i="1"/>
  <c r="X9" i="1" s="1"/>
  <c r="W8" i="1"/>
  <c r="X8" i="1" s="1"/>
  <c r="U11" i="1"/>
  <c r="V11" i="1" s="1"/>
  <c r="U10" i="1"/>
  <c r="V10" i="1" s="1"/>
  <c r="U9" i="1"/>
  <c r="V9" i="1" s="1"/>
  <c r="U8" i="1"/>
  <c r="V8" i="1" s="1"/>
  <c r="E8" i="1"/>
  <c r="W7" i="1"/>
  <c r="U7" i="1"/>
  <c r="V7" i="1" s="1"/>
  <c r="E7" i="1"/>
  <c r="T11" i="1"/>
  <c r="Y11" i="1"/>
  <c r="T10" i="1"/>
  <c r="T9" i="1"/>
  <c r="T8" i="1"/>
  <c r="T7" i="1"/>
  <c r="S6" i="1"/>
  <c r="R6" i="1"/>
  <c r="Z11" i="2" l="1"/>
  <c r="N16" i="2"/>
  <c r="Q16" i="2"/>
  <c r="E16" i="2"/>
  <c r="Z15" i="2"/>
  <c r="Z12" i="2"/>
  <c r="T16" i="2"/>
  <c r="H16" i="2"/>
  <c r="Y9" i="2"/>
  <c r="Z9" i="2" s="1"/>
  <c r="U16" i="2"/>
  <c r="V16" i="2" s="1"/>
  <c r="Y8" i="2"/>
  <c r="Z8" i="2" s="1"/>
  <c r="Y10" i="2"/>
  <c r="Z10" i="2" s="1"/>
  <c r="W16" i="2"/>
  <c r="X16" i="2" s="1"/>
  <c r="Z13" i="2"/>
  <c r="Z14" i="2"/>
  <c r="E16" i="1"/>
  <c r="X7" i="2"/>
  <c r="Y7" i="2"/>
  <c r="V7" i="2"/>
  <c r="Z15" i="1"/>
  <c r="T16" i="1"/>
  <c r="Z11" i="1"/>
  <c r="W16" i="1"/>
  <c r="X16" i="1" s="1"/>
  <c r="X7" i="1"/>
  <c r="Z12" i="1"/>
  <c r="Z13" i="1"/>
  <c r="Z14" i="1"/>
  <c r="U16" i="1"/>
  <c r="V16" i="1" s="1"/>
  <c r="Q10" i="1"/>
  <c r="Q9" i="1"/>
  <c r="Q8" i="1"/>
  <c r="Q7" i="1"/>
  <c r="N10" i="1"/>
  <c r="N9" i="1"/>
  <c r="N8" i="1"/>
  <c r="N7" i="1"/>
  <c r="K10" i="1"/>
  <c r="K9" i="1"/>
  <c r="K8" i="1"/>
  <c r="K7" i="1"/>
  <c r="H10" i="1"/>
  <c r="H9" i="1"/>
  <c r="Y9" i="1" s="1"/>
  <c r="Z9" i="1" s="1"/>
  <c r="H8" i="1"/>
  <c r="H7" i="1"/>
  <c r="Y16" i="2" l="1"/>
  <c r="Z16" i="2" s="1"/>
  <c r="Z7" i="2"/>
  <c r="Y7" i="1"/>
  <c r="H16" i="1"/>
  <c r="N16" i="1"/>
  <c r="K16" i="1"/>
  <c r="Q16" i="1"/>
  <c r="Y8" i="1"/>
  <c r="Z8" i="1" s="1"/>
  <c r="Y10" i="1"/>
  <c r="Z10" i="1" s="1"/>
  <c r="Z7" i="1" l="1"/>
  <c r="Y16" i="1"/>
  <c r="Z16" i="1" s="1"/>
</calcChain>
</file>

<file path=xl/sharedStrings.xml><?xml version="1.0" encoding="utf-8"?>
<sst xmlns="http://schemas.openxmlformats.org/spreadsheetml/2006/main" count="99" uniqueCount="29">
  <si>
    <t>ENERO</t>
  </si>
  <si>
    <t>INDICADOR</t>
  </si>
  <si>
    <t>FUENTE</t>
  </si>
  <si>
    <t>NACION</t>
  </si>
  <si>
    <t>PROPIOS</t>
  </si>
  <si>
    <t>MARZO</t>
  </si>
  <si>
    <t>ABRIL</t>
  </si>
  <si>
    <t>FEBRERO</t>
  </si>
  <si>
    <t>No.</t>
  </si>
  <si>
    <t>TOTAL</t>
  </si>
  <si>
    <t>SEDES DE INSTITUCIONES DE EDUCACIÓN SUPERIOR MEJORADAS</t>
  </si>
  <si>
    <t>SERVICIOS DE APOYO A LA INVESTIGACIÓN, PROYECCIÓN SOCIAL E INTERNACIONALIZACIÓN</t>
  </si>
  <si>
    <t>SERVICIO DE APOYO PARA LA PERMANENCIA A LA EDUCACIÓN SUPERIOR</t>
  </si>
  <si>
    <t>SERVICIO DE ASEGURAMIENTO DE LA CALIDAD DE LA EDUCACIÓN SUPERIOR</t>
  </si>
  <si>
    <t>TOTAL ACUMULADO</t>
  </si>
  <si>
    <t>MAYO</t>
  </si>
  <si>
    <t>APROPIACION INICIAL</t>
  </si>
  <si>
    <t>%</t>
  </si>
  <si>
    <t>COMPROMISO</t>
  </si>
  <si>
    <t xml:space="preserve">SERVICIO DE FOMENTO PARA EL ACCESO A LA EDUCACIÓN SUPERIOR - </t>
  </si>
  <si>
    <t>AMBIENTES DE APRENDIZAJE DOTADOS</t>
  </si>
  <si>
    <t>DOCUMENTOS DE PLANEACIÓN</t>
  </si>
  <si>
    <t>SERVICIO DE INFORMACIÓN IMPLEMENTADO</t>
  </si>
  <si>
    <t xml:space="preserve"> ESTUDIOS DE PREINVERSIÓN</t>
  </si>
  <si>
    <t>TOTAL PRESUPUESTO</t>
  </si>
  <si>
    <t>% TOTAL ACUMULADO</t>
  </si>
  <si>
    <t xml:space="preserve">INSTITUCION UNIVERSITARIA DE EL ESPINAL - UNIESPINAL </t>
  </si>
  <si>
    <t xml:space="preserve">SEGUIMIENTO A LA EJECUCION DE LA INVERSION 2026  CORTE 31 DE MAYO </t>
  </si>
  <si>
    <t xml:space="preserve">SEGUIMIENTO A LA EJECUCION DE LA INVERSION 2026 - CORTE 31 DE MAYO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</si>
</sst>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D0000"/>
      <name val="Arial Black"/>
      <family val="2"/>
    </font>
    <font>
      <b/>
      <sz val="16"/>
      <color theme="4"/>
      <name val="Arial Black"/>
      <family val="2"/>
    </font>
    <font>
      <b/>
      <sz val="14"/>
      <color rgb="FFFF0000"/>
      <name val="Arial Black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98"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0" fillId="0" borderId="0" xfId="0" applyNumberFormat="1"/>
    <xf numFmtId="9" fontId="0" fillId="0" borderId="0" xfId="1" applyFont="1"/>
    <xf numFmtId="0" fontId="0" fillId="4" borderId="0" xfId="0" applyFill="1"/>
    <xf numFmtId="0" fontId="1" fillId="0" borderId="0" xfId="0" applyFont="1" applyAlignment="1">
      <alignment horizontal="center" vertical="center" wrapText="1"/>
    </xf>
    <xf numFmtId="9" fontId="1" fillId="3" borderId="1" xfId="1" applyFont="1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/>
    </xf>
    <xf numFmtId="9" fontId="0" fillId="3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6" borderId="1" xfId="0" applyFont="1" applyFill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6" fillId="6" borderId="1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0" fontId="0" fillId="0" borderId="1" xfId="0" applyBorder="1"/>
    <xf numFmtId="3" fontId="1" fillId="0" borderId="1" xfId="0" applyNumberFormat="1" applyFont="1" applyBorder="1" applyAlignment="1">
      <alignment vertical="center"/>
    </xf>
    <xf numFmtId="3" fontId="1" fillId="3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0" fillId="0" borderId="1" xfId="0" applyNumberFormat="1" applyBorder="1"/>
    <xf numFmtId="0" fontId="0" fillId="2" borderId="1" xfId="0" applyFill="1" applyBorder="1"/>
    <xf numFmtId="3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/>
    <xf numFmtId="3" fontId="1" fillId="0" borderId="1" xfId="0" applyNumberFormat="1" applyFont="1" applyBorder="1" applyAlignment="1">
      <alignment horizontal="right" vertical="center" wrapText="1"/>
    </xf>
    <xf numFmtId="3" fontId="11" fillId="0" borderId="1" xfId="0" applyNumberFormat="1" applyFont="1" applyBorder="1" applyAlignment="1">
      <alignment horizontal="right" vertical="center" wrapText="1"/>
    </xf>
    <xf numFmtId="3" fontId="1" fillId="7" borderId="1" xfId="0" applyNumberFormat="1" applyFont="1" applyFill="1" applyBorder="1" applyAlignment="1">
      <alignment vertical="center"/>
    </xf>
    <xf numFmtId="9" fontId="1" fillId="7" borderId="1" xfId="1" applyFont="1" applyFill="1" applyBorder="1" applyAlignment="1">
      <alignment horizontal="center" vertical="center"/>
    </xf>
    <xf numFmtId="10" fontId="1" fillId="7" borderId="1" xfId="1" applyNumberFormat="1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3" fontId="12" fillId="0" borderId="1" xfId="0" applyNumberFormat="1" applyFont="1" applyBorder="1" applyAlignment="1">
      <alignment vertical="center"/>
    </xf>
    <xf numFmtId="0" fontId="12" fillId="0" borderId="1" xfId="0" applyFont="1" applyBorder="1"/>
    <xf numFmtId="3" fontId="13" fillId="0" borderId="1" xfId="0" applyNumberFormat="1" applyFont="1" applyBorder="1" applyAlignment="1">
      <alignment vertical="center"/>
    </xf>
    <xf numFmtId="3" fontId="13" fillId="3" borderId="1" xfId="0" applyNumberFormat="1" applyFont="1" applyFill="1" applyBorder="1" applyAlignment="1">
      <alignment vertical="center"/>
    </xf>
    <xf numFmtId="3" fontId="15" fillId="0" borderId="1" xfId="0" applyNumberFormat="1" applyFont="1" applyBorder="1" applyAlignment="1">
      <alignment vertical="center"/>
    </xf>
    <xf numFmtId="3" fontId="12" fillId="3" borderId="1" xfId="0" applyNumberFormat="1" applyFont="1" applyFill="1" applyBorder="1"/>
    <xf numFmtId="3" fontId="12" fillId="0" borderId="1" xfId="0" applyNumberFormat="1" applyFont="1" applyBorder="1"/>
    <xf numFmtId="0" fontId="12" fillId="0" borderId="2" xfId="0" applyFont="1" applyBorder="1" applyAlignment="1">
      <alignment horizontal="center" vertical="center"/>
    </xf>
    <xf numFmtId="3" fontId="12" fillId="3" borderId="1" xfId="0" applyNumberFormat="1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 wrapText="1"/>
    </xf>
    <xf numFmtId="3" fontId="13" fillId="6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/>
    <xf numFmtId="3" fontId="13" fillId="8" borderId="1" xfId="0" applyNumberFormat="1" applyFont="1" applyFill="1" applyBorder="1" applyAlignment="1">
      <alignment horizontal="right" vertical="center" wrapText="1"/>
    </xf>
    <xf numFmtId="3" fontId="16" fillId="8" borderId="1" xfId="0" applyNumberFormat="1" applyFont="1" applyFill="1" applyBorder="1" applyAlignment="1">
      <alignment horizontal="right" vertical="center" wrapText="1"/>
    </xf>
    <xf numFmtId="3" fontId="13" fillId="8" borderId="1" xfId="0" applyNumberFormat="1" applyFont="1" applyFill="1" applyBorder="1" applyAlignment="1">
      <alignment vertical="center"/>
    </xf>
    <xf numFmtId="0" fontId="12" fillId="8" borderId="1" xfId="0" applyFont="1" applyFill="1" applyBorder="1"/>
    <xf numFmtId="3" fontId="12" fillId="8" borderId="1" xfId="0" applyNumberFormat="1" applyFont="1" applyFill="1" applyBorder="1"/>
    <xf numFmtId="9" fontId="13" fillId="8" borderId="1" xfId="1" applyFont="1" applyFill="1" applyBorder="1" applyAlignment="1">
      <alignment vertical="center"/>
    </xf>
    <xf numFmtId="10" fontId="13" fillId="8" borderId="1" xfId="1" applyNumberFormat="1" applyFont="1" applyFill="1" applyBorder="1" applyAlignment="1">
      <alignment vertical="center"/>
    </xf>
    <xf numFmtId="9" fontId="13" fillId="8" borderId="1" xfId="1" applyFont="1" applyFill="1" applyBorder="1"/>
    <xf numFmtId="9" fontId="13" fillId="8" borderId="1" xfId="1" applyFont="1" applyFill="1" applyBorder="1" applyAlignment="1">
      <alignment horizontal="center" vertical="center"/>
    </xf>
    <xf numFmtId="9" fontId="13" fillId="8" borderId="1" xfId="1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17" fillId="0" borderId="0" xfId="0" applyFont="1"/>
    <xf numFmtId="0" fontId="14" fillId="6" borderId="1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4408-72AA-4E74-9947-C381A91EA2F4}">
  <dimension ref="A1:AC21"/>
  <sheetViews>
    <sheetView tabSelected="1" zoomScale="80" zoomScaleNormal="80" workbookViewId="0">
      <selection activeCell="A4" sqref="A4:A6"/>
    </sheetView>
  </sheetViews>
  <sheetFormatPr baseColWidth="10" defaultRowHeight="14.5" x14ac:dyDescent="0.35"/>
  <cols>
    <col min="1" max="1" width="7" customWidth="1"/>
    <col min="2" max="2" width="36" customWidth="1"/>
    <col min="3" max="3" width="18.453125" customWidth="1"/>
    <col min="4" max="4" width="16.7265625" customWidth="1"/>
    <col min="5" max="5" width="20.453125" customWidth="1"/>
    <col min="6" max="6" width="17.6328125" customWidth="1"/>
    <col min="7" max="7" width="18.1796875" customWidth="1"/>
    <col min="8" max="8" width="19.90625" customWidth="1"/>
    <col min="9" max="9" width="11.36328125" customWidth="1"/>
    <col min="10" max="10" width="12.6328125" customWidth="1"/>
    <col min="11" max="11" width="17.81640625" customWidth="1"/>
    <col min="12" max="12" width="15.26953125" customWidth="1"/>
    <col min="13" max="13" width="14.6328125" customWidth="1"/>
    <col min="14" max="14" width="17.1796875" customWidth="1"/>
    <col min="15" max="15" width="15" customWidth="1"/>
    <col min="16" max="16" width="17.08984375" customWidth="1"/>
    <col min="17" max="17" width="17.7265625" customWidth="1"/>
    <col min="18" max="18" width="14.6328125" customWidth="1"/>
    <col min="19" max="19" width="18.6328125" customWidth="1"/>
    <col min="20" max="20" width="18.1796875" customWidth="1"/>
    <col min="21" max="21" width="18" customWidth="1"/>
    <col min="22" max="22" width="9" customWidth="1"/>
    <col min="23" max="23" width="18.453125" customWidth="1"/>
    <col min="24" max="24" width="7.6328125" customWidth="1"/>
    <col min="25" max="25" width="19.26953125" customWidth="1"/>
    <col min="26" max="26" width="19.453125" customWidth="1"/>
  </cols>
  <sheetData>
    <row r="1" spans="1:29" ht="24.5" x14ac:dyDescent="0.7">
      <c r="A1" s="77" t="s">
        <v>26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9" ht="22" x14ac:dyDescent="0.65">
      <c r="A2" s="78" t="s">
        <v>27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4" spans="1:29" ht="41.5" customHeight="1" x14ac:dyDescent="0.35">
      <c r="A4" s="79" t="s">
        <v>8</v>
      </c>
      <c r="B4" s="79" t="s">
        <v>1</v>
      </c>
      <c r="C4" s="80" t="s">
        <v>16</v>
      </c>
      <c r="D4" s="80"/>
      <c r="E4" s="80"/>
      <c r="F4" s="87" t="s">
        <v>0</v>
      </c>
      <c r="G4" s="88"/>
      <c r="H4" s="89"/>
      <c r="I4" s="87" t="s">
        <v>7</v>
      </c>
      <c r="J4" s="88"/>
      <c r="K4" s="89"/>
      <c r="L4" s="87" t="s">
        <v>5</v>
      </c>
      <c r="M4" s="88"/>
      <c r="N4" s="89"/>
      <c r="O4" s="87" t="s">
        <v>6</v>
      </c>
      <c r="P4" s="88"/>
      <c r="Q4" s="89"/>
      <c r="R4" s="87" t="s">
        <v>15</v>
      </c>
      <c r="S4" s="88"/>
      <c r="T4" s="89"/>
      <c r="U4" s="81" t="s">
        <v>18</v>
      </c>
      <c r="V4" s="82"/>
      <c r="W4" s="82"/>
      <c r="X4" s="83"/>
      <c r="Y4" s="80" t="s">
        <v>14</v>
      </c>
      <c r="Z4" s="84" t="s">
        <v>25</v>
      </c>
    </row>
    <row r="5" spans="1:29" ht="35" customHeight="1" x14ac:dyDescent="0.35">
      <c r="A5" s="85"/>
      <c r="B5" s="85"/>
      <c r="C5" s="86" t="s">
        <v>2</v>
      </c>
      <c r="D5" s="86"/>
      <c r="E5" s="86"/>
      <c r="F5" s="87" t="s">
        <v>2</v>
      </c>
      <c r="G5" s="88"/>
      <c r="H5" s="89"/>
      <c r="I5" s="87" t="s">
        <v>2</v>
      </c>
      <c r="J5" s="88"/>
      <c r="K5" s="89"/>
      <c r="L5" s="87" t="s">
        <v>2</v>
      </c>
      <c r="M5" s="88"/>
      <c r="N5" s="89"/>
      <c r="O5" s="87" t="s">
        <v>2</v>
      </c>
      <c r="P5" s="88"/>
      <c r="Q5" s="89"/>
      <c r="R5" s="87" t="s">
        <v>2</v>
      </c>
      <c r="S5" s="88"/>
      <c r="T5" s="89"/>
      <c r="U5" s="90"/>
      <c r="V5" s="91"/>
      <c r="W5" s="91"/>
      <c r="X5" s="92"/>
      <c r="Y5" s="80"/>
      <c r="Z5" s="84"/>
    </row>
    <row r="6" spans="1:29" ht="37" customHeight="1" x14ac:dyDescent="0.35">
      <c r="A6" s="93"/>
      <c r="B6" s="93"/>
      <c r="C6" s="94" t="s">
        <v>3</v>
      </c>
      <c r="D6" s="94" t="s">
        <v>4</v>
      </c>
      <c r="E6" s="95" t="s">
        <v>9</v>
      </c>
      <c r="F6" s="96" t="s">
        <v>3</v>
      </c>
      <c r="G6" s="96" t="s">
        <v>4</v>
      </c>
      <c r="H6" s="97" t="s">
        <v>9</v>
      </c>
      <c r="I6" s="96" t="s">
        <v>3</v>
      </c>
      <c r="J6" s="96" t="s">
        <v>4</v>
      </c>
      <c r="K6" s="97" t="s">
        <v>9</v>
      </c>
      <c r="L6" s="96" t="s">
        <v>3</v>
      </c>
      <c r="M6" s="96" t="s">
        <v>4</v>
      </c>
      <c r="N6" s="97" t="s">
        <v>9</v>
      </c>
      <c r="O6" s="96" t="s">
        <v>3</v>
      </c>
      <c r="P6" s="96" t="s">
        <v>4</v>
      </c>
      <c r="Q6" s="97" t="s">
        <v>9</v>
      </c>
      <c r="R6" s="96" t="str">
        <f>+O6</f>
        <v>NACION</v>
      </c>
      <c r="S6" s="96" t="str">
        <f>+P6</f>
        <v>PROPIOS</v>
      </c>
      <c r="T6" s="97" t="s">
        <v>9</v>
      </c>
      <c r="U6" s="96" t="s">
        <v>3</v>
      </c>
      <c r="V6" s="97" t="s">
        <v>17</v>
      </c>
      <c r="W6" s="96" t="s">
        <v>4</v>
      </c>
      <c r="X6" s="97" t="s">
        <v>17</v>
      </c>
      <c r="Y6" s="80"/>
      <c r="Z6" s="84"/>
    </row>
    <row r="7" spans="1:29" ht="61" customHeight="1" x14ac:dyDescent="0.35">
      <c r="A7" s="53">
        <v>1</v>
      </c>
      <c r="B7" s="54" t="s">
        <v>11</v>
      </c>
      <c r="C7" s="55">
        <v>230000000</v>
      </c>
      <c r="D7" s="55">
        <v>750000000</v>
      </c>
      <c r="E7" s="67">
        <f>+D7+C7</f>
        <v>980000000</v>
      </c>
      <c r="F7" s="55">
        <v>85588681</v>
      </c>
      <c r="G7" s="55">
        <v>51677720</v>
      </c>
      <c r="H7" s="69">
        <f>+F7+G7</f>
        <v>137266401</v>
      </c>
      <c r="I7" s="56">
        <v>0</v>
      </c>
      <c r="J7" s="55">
        <v>3400000</v>
      </c>
      <c r="K7" s="69">
        <f>+I7+J7</f>
        <v>3400000</v>
      </c>
      <c r="L7" s="55">
        <v>93376120</v>
      </c>
      <c r="M7" s="55">
        <v>55077720</v>
      </c>
      <c r="N7" s="69">
        <f>+L7+M7</f>
        <v>148453840</v>
      </c>
      <c r="O7" s="55"/>
      <c r="P7" s="55"/>
      <c r="Q7" s="69">
        <f>+O7+P7</f>
        <v>0</v>
      </c>
      <c r="R7" s="57"/>
      <c r="S7" s="57">
        <v>267202786</v>
      </c>
      <c r="T7" s="69">
        <f>+S7+R7</f>
        <v>267202786</v>
      </c>
      <c r="U7" s="58">
        <f t="shared" ref="U7:U15" si="0">+F7+I7+L7+O7+R7</f>
        <v>178964801</v>
      </c>
      <c r="V7" s="72">
        <f t="shared" ref="V7:V16" si="1">+U7/C7</f>
        <v>0.7781078304347826</v>
      </c>
      <c r="W7" s="58">
        <f t="shared" ref="W7:W15" si="2">+G7+J7+M7+P7+S7</f>
        <v>377358226</v>
      </c>
      <c r="X7" s="72">
        <f t="shared" ref="X7:X16" si="3">+W7/D7</f>
        <v>0.50314430133333332</v>
      </c>
      <c r="Y7" s="58">
        <f>+H7+K7+N7+Q7+T7</f>
        <v>556323027</v>
      </c>
      <c r="Z7" s="75">
        <f t="shared" ref="Z7:Z16" si="4">+Y7/E7</f>
        <v>0.56767655816326534</v>
      </c>
      <c r="AB7" s="4"/>
    </row>
    <row r="8" spans="1:29" ht="41" customHeight="1" x14ac:dyDescent="0.35">
      <c r="A8" s="53">
        <v>2</v>
      </c>
      <c r="B8" s="54" t="s">
        <v>10</v>
      </c>
      <c r="C8" s="59">
        <v>1938025340</v>
      </c>
      <c r="D8" s="55">
        <v>11609915923</v>
      </c>
      <c r="E8" s="68">
        <f t="shared" ref="E8:E15" si="5">+C8+D8</f>
        <v>13547941263</v>
      </c>
      <c r="F8" s="55">
        <v>203384896</v>
      </c>
      <c r="G8" s="55">
        <v>42900000</v>
      </c>
      <c r="H8" s="69">
        <f t="shared" ref="H8:H11" si="6">+F8+G8</f>
        <v>246284896</v>
      </c>
      <c r="I8" s="56">
        <v>0</v>
      </c>
      <c r="J8" s="56">
        <v>0</v>
      </c>
      <c r="K8" s="69">
        <f>+I8+J8</f>
        <v>0</v>
      </c>
      <c r="L8" s="55">
        <v>0</v>
      </c>
      <c r="M8" s="55">
        <v>0</v>
      </c>
      <c r="N8" s="69">
        <f>+L8+M8</f>
        <v>0</v>
      </c>
      <c r="O8" s="55"/>
      <c r="P8" s="55">
        <v>9594651078</v>
      </c>
      <c r="Q8" s="69">
        <f>+O8+P8</f>
        <v>9594651078</v>
      </c>
      <c r="R8" s="57"/>
      <c r="S8" s="57">
        <v>32457250</v>
      </c>
      <c r="T8" s="69">
        <f t="shared" ref="T8:T11" si="7">+S8+R8</f>
        <v>32457250</v>
      </c>
      <c r="U8" s="58">
        <f t="shared" si="0"/>
        <v>203384896</v>
      </c>
      <c r="V8" s="73">
        <f t="shared" si="1"/>
        <v>0.10494439458670855</v>
      </c>
      <c r="W8" s="58">
        <f t="shared" si="2"/>
        <v>9670008328</v>
      </c>
      <c r="X8" s="72">
        <f t="shared" si="3"/>
        <v>0.83290941916668693</v>
      </c>
      <c r="Y8" s="60">
        <f>+H8+K8+N8+Q8+T8</f>
        <v>9873393224</v>
      </c>
      <c r="Z8" s="76">
        <f t="shared" si="4"/>
        <v>0.72877443386654284</v>
      </c>
    </row>
    <row r="9" spans="1:29" ht="57" customHeight="1" x14ac:dyDescent="0.35">
      <c r="A9" s="53">
        <v>3</v>
      </c>
      <c r="B9" s="54" t="s">
        <v>12</v>
      </c>
      <c r="C9" s="59">
        <v>899201303</v>
      </c>
      <c r="D9" s="55">
        <v>1303842984</v>
      </c>
      <c r="E9" s="68">
        <f t="shared" si="5"/>
        <v>2203044287</v>
      </c>
      <c r="F9" s="55">
        <v>283583435</v>
      </c>
      <c r="G9" s="55">
        <v>201881480</v>
      </c>
      <c r="H9" s="69">
        <f t="shared" si="6"/>
        <v>485464915</v>
      </c>
      <c r="I9" s="61">
        <v>0</v>
      </c>
      <c r="J9" s="56">
        <v>0</v>
      </c>
      <c r="K9" s="69">
        <f>+I9+J9</f>
        <v>0</v>
      </c>
      <c r="L9" s="59">
        <v>0</v>
      </c>
      <c r="M9" s="59">
        <v>0</v>
      </c>
      <c r="N9" s="69">
        <f>+L9+M9</f>
        <v>0</v>
      </c>
      <c r="O9" s="55">
        <v>58085566</v>
      </c>
      <c r="P9" s="55">
        <v>48020000</v>
      </c>
      <c r="Q9" s="69">
        <f>+O9+P9</f>
        <v>106105566</v>
      </c>
      <c r="R9" s="57">
        <v>54948250</v>
      </c>
      <c r="S9" s="57">
        <v>159395410</v>
      </c>
      <c r="T9" s="69">
        <f t="shared" si="7"/>
        <v>214343660</v>
      </c>
      <c r="U9" s="58">
        <f t="shared" si="0"/>
        <v>396617251</v>
      </c>
      <c r="V9" s="72">
        <f t="shared" si="1"/>
        <v>0.44107726454217561</v>
      </c>
      <c r="W9" s="58">
        <f t="shared" si="2"/>
        <v>409296890</v>
      </c>
      <c r="X9" s="72">
        <f t="shared" si="3"/>
        <v>0.31391578205554849</v>
      </c>
      <c r="Y9" s="60">
        <f>+H9+K9+N9+Q9+T9</f>
        <v>805914141</v>
      </c>
      <c r="Z9" s="76">
        <f t="shared" si="4"/>
        <v>0.36581840217903888</v>
      </c>
    </row>
    <row r="10" spans="1:29" ht="54.5" customHeight="1" x14ac:dyDescent="0.35">
      <c r="A10" s="62">
        <v>4</v>
      </c>
      <c r="B10" s="54" t="s">
        <v>13</v>
      </c>
      <c r="C10" s="59">
        <v>360000000</v>
      </c>
      <c r="D10" s="59">
        <v>1000000000</v>
      </c>
      <c r="E10" s="68">
        <f t="shared" si="5"/>
        <v>1360000000</v>
      </c>
      <c r="F10" s="55">
        <v>275295280</v>
      </c>
      <c r="G10" s="55">
        <v>157874240</v>
      </c>
      <c r="H10" s="69">
        <f t="shared" si="6"/>
        <v>433169520</v>
      </c>
      <c r="I10" s="56">
        <v>0</v>
      </c>
      <c r="J10" s="56">
        <v>0</v>
      </c>
      <c r="K10" s="69">
        <f>+I10+J10</f>
        <v>0</v>
      </c>
      <c r="L10" s="55">
        <v>0</v>
      </c>
      <c r="M10" s="55">
        <v>0</v>
      </c>
      <c r="N10" s="69">
        <f>+L10+M10</f>
        <v>0</v>
      </c>
      <c r="O10" s="55"/>
      <c r="P10" s="55">
        <v>47921300</v>
      </c>
      <c r="Q10" s="69">
        <f>+O10+P10</f>
        <v>47921300</v>
      </c>
      <c r="R10" s="57"/>
      <c r="S10" s="57"/>
      <c r="T10" s="69">
        <f t="shared" si="7"/>
        <v>0</v>
      </c>
      <c r="U10" s="58">
        <f t="shared" si="0"/>
        <v>275295280</v>
      </c>
      <c r="V10" s="72">
        <f t="shared" si="1"/>
        <v>0.76470911111111106</v>
      </c>
      <c r="W10" s="58">
        <f t="shared" si="2"/>
        <v>205795540</v>
      </c>
      <c r="X10" s="72">
        <f t="shared" si="3"/>
        <v>0.20579554</v>
      </c>
      <c r="Y10" s="60">
        <f>+H10+K10+N10+Q10+T10</f>
        <v>481090820</v>
      </c>
      <c r="Z10" s="76">
        <f t="shared" si="4"/>
        <v>0.35374325000000001</v>
      </c>
      <c r="AA10" s="5"/>
      <c r="AC10" s="11"/>
    </row>
    <row r="11" spans="1:29" ht="53" customHeight="1" x14ac:dyDescent="0.35">
      <c r="A11" s="53">
        <v>5</v>
      </c>
      <c r="B11" s="54" t="s">
        <v>19</v>
      </c>
      <c r="C11" s="59">
        <v>150000000</v>
      </c>
      <c r="D11" s="59">
        <v>520000000</v>
      </c>
      <c r="E11" s="68">
        <f t="shared" si="5"/>
        <v>670000000</v>
      </c>
      <c r="F11" s="56">
        <v>0</v>
      </c>
      <c r="G11" s="56">
        <v>0</v>
      </c>
      <c r="H11" s="70">
        <f t="shared" si="6"/>
        <v>0</v>
      </c>
      <c r="I11" s="56">
        <v>0</v>
      </c>
      <c r="J11" s="56">
        <v>0</v>
      </c>
      <c r="K11" s="70">
        <v>0</v>
      </c>
      <c r="L11" s="56">
        <v>0</v>
      </c>
      <c r="M11" s="56">
        <v>0</v>
      </c>
      <c r="N11" s="70">
        <v>0</v>
      </c>
      <c r="O11" s="56">
        <v>0</v>
      </c>
      <c r="P11" s="56">
        <v>0</v>
      </c>
      <c r="Q11" s="70">
        <v>0</v>
      </c>
      <c r="R11" s="56">
        <v>0</v>
      </c>
      <c r="S11" s="55">
        <v>168481377</v>
      </c>
      <c r="T11" s="69">
        <f t="shared" si="7"/>
        <v>168481377</v>
      </c>
      <c r="U11" s="58">
        <f t="shared" si="0"/>
        <v>0</v>
      </c>
      <c r="V11" s="72">
        <f t="shared" si="1"/>
        <v>0</v>
      </c>
      <c r="W11" s="58">
        <f t="shared" si="2"/>
        <v>168481377</v>
      </c>
      <c r="X11" s="72">
        <f t="shared" si="3"/>
        <v>0.32400264807692308</v>
      </c>
      <c r="Y11" s="63">
        <f>+S11+R11</f>
        <v>168481377</v>
      </c>
      <c r="Z11" s="75">
        <f t="shared" si="4"/>
        <v>0.25146474179104478</v>
      </c>
    </row>
    <row r="12" spans="1:29" ht="41" customHeight="1" x14ac:dyDescent="0.35">
      <c r="A12" s="53">
        <v>6</v>
      </c>
      <c r="B12" s="54" t="s">
        <v>20</v>
      </c>
      <c r="C12" s="59">
        <v>1099318727</v>
      </c>
      <c r="D12" s="59">
        <v>1700000000</v>
      </c>
      <c r="E12" s="68">
        <f t="shared" si="5"/>
        <v>2799318727</v>
      </c>
      <c r="F12" s="56">
        <v>0</v>
      </c>
      <c r="G12" s="56">
        <v>0</v>
      </c>
      <c r="H12" s="70">
        <v>0</v>
      </c>
      <c r="I12" s="56">
        <v>0</v>
      </c>
      <c r="J12" s="56">
        <v>0</v>
      </c>
      <c r="K12" s="70">
        <v>0</v>
      </c>
      <c r="L12" s="56">
        <v>0</v>
      </c>
      <c r="M12" s="61">
        <v>0</v>
      </c>
      <c r="N12" s="71">
        <v>0</v>
      </c>
      <c r="O12" s="61">
        <v>0</v>
      </c>
      <c r="P12" s="61">
        <v>0</v>
      </c>
      <c r="Q12" s="71">
        <v>0</v>
      </c>
      <c r="R12" s="61">
        <v>0</v>
      </c>
      <c r="S12" s="61">
        <v>0</v>
      </c>
      <c r="T12" s="70"/>
      <c r="U12" s="58">
        <f t="shared" si="0"/>
        <v>0</v>
      </c>
      <c r="V12" s="72">
        <f t="shared" si="1"/>
        <v>0</v>
      </c>
      <c r="W12" s="58">
        <f t="shared" si="2"/>
        <v>0</v>
      </c>
      <c r="X12" s="72">
        <f t="shared" si="3"/>
        <v>0</v>
      </c>
      <c r="Y12" s="63">
        <f>+S12+R12</f>
        <v>0</v>
      </c>
      <c r="Z12" s="75">
        <f t="shared" si="4"/>
        <v>0</v>
      </c>
    </row>
    <row r="13" spans="1:29" ht="36" customHeight="1" x14ac:dyDescent="0.35">
      <c r="A13" s="53">
        <v>7</v>
      </c>
      <c r="B13" s="54" t="s">
        <v>21</v>
      </c>
      <c r="C13" s="59">
        <v>75000000</v>
      </c>
      <c r="D13" s="59">
        <v>150000000</v>
      </c>
      <c r="E13" s="68">
        <f t="shared" si="5"/>
        <v>225000000</v>
      </c>
      <c r="F13" s="56">
        <v>0</v>
      </c>
      <c r="G13" s="56">
        <v>0</v>
      </c>
      <c r="H13" s="70">
        <v>0</v>
      </c>
      <c r="I13" s="56">
        <v>0</v>
      </c>
      <c r="J13" s="56">
        <v>0</v>
      </c>
      <c r="K13" s="70">
        <v>0</v>
      </c>
      <c r="L13" s="56">
        <v>0</v>
      </c>
      <c r="M13" s="56">
        <v>0</v>
      </c>
      <c r="N13" s="70">
        <v>0</v>
      </c>
      <c r="O13" s="56">
        <v>0</v>
      </c>
      <c r="P13" s="56">
        <v>0</v>
      </c>
      <c r="Q13" s="70">
        <v>0</v>
      </c>
      <c r="R13" s="56">
        <v>0</v>
      </c>
      <c r="S13" s="56">
        <v>0</v>
      </c>
      <c r="T13" s="70"/>
      <c r="U13" s="58">
        <f t="shared" si="0"/>
        <v>0</v>
      </c>
      <c r="V13" s="72">
        <f t="shared" si="1"/>
        <v>0</v>
      </c>
      <c r="W13" s="58">
        <f t="shared" si="2"/>
        <v>0</v>
      </c>
      <c r="X13" s="72">
        <f t="shared" si="3"/>
        <v>0</v>
      </c>
      <c r="Y13" s="63">
        <f>+S13+R13</f>
        <v>0</v>
      </c>
      <c r="Z13" s="75">
        <f t="shared" si="4"/>
        <v>0</v>
      </c>
    </row>
    <row r="14" spans="1:29" ht="33" customHeight="1" x14ac:dyDescent="0.35">
      <c r="A14" s="53">
        <v>8</v>
      </c>
      <c r="B14" s="54" t="s">
        <v>22</v>
      </c>
      <c r="C14" s="59">
        <v>550000000</v>
      </c>
      <c r="D14" s="59">
        <v>1850000000</v>
      </c>
      <c r="E14" s="68">
        <f t="shared" si="5"/>
        <v>2400000000</v>
      </c>
      <c r="F14" s="56">
        <v>0</v>
      </c>
      <c r="G14" s="56">
        <v>0</v>
      </c>
      <c r="H14" s="70">
        <v>0</v>
      </c>
      <c r="I14" s="56">
        <v>0</v>
      </c>
      <c r="J14" s="56">
        <v>0</v>
      </c>
      <c r="K14" s="70">
        <v>0</v>
      </c>
      <c r="L14" s="56">
        <v>0</v>
      </c>
      <c r="M14" s="56">
        <v>0</v>
      </c>
      <c r="N14" s="70">
        <v>0</v>
      </c>
      <c r="O14" s="56">
        <v>0</v>
      </c>
      <c r="P14" s="56">
        <v>0</v>
      </c>
      <c r="Q14" s="70">
        <v>0</v>
      </c>
      <c r="R14" s="56">
        <v>0</v>
      </c>
      <c r="S14" s="56">
        <v>0</v>
      </c>
      <c r="T14" s="70"/>
      <c r="U14" s="58">
        <f t="shared" si="0"/>
        <v>0</v>
      </c>
      <c r="V14" s="72">
        <f t="shared" si="1"/>
        <v>0</v>
      </c>
      <c r="W14" s="58">
        <f t="shared" si="2"/>
        <v>0</v>
      </c>
      <c r="X14" s="72">
        <f t="shared" si="3"/>
        <v>0</v>
      </c>
      <c r="Y14" s="63">
        <f>+S14+R14</f>
        <v>0</v>
      </c>
      <c r="Z14" s="75">
        <f t="shared" si="4"/>
        <v>0</v>
      </c>
    </row>
    <row r="15" spans="1:29" ht="37.5" customHeight="1" x14ac:dyDescent="0.35">
      <c r="A15" s="53">
        <v>9</v>
      </c>
      <c r="B15" s="54" t="s">
        <v>23</v>
      </c>
      <c r="C15" s="59">
        <v>100000000</v>
      </c>
      <c r="D15" s="59">
        <v>403352093</v>
      </c>
      <c r="E15" s="68">
        <f t="shared" si="5"/>
        <v>503352093</v>
      </c>
      <c r="F15" s="56">
        <v>0</v>
      </c>
      <c r="G15" s="56">
        <v>0</v>
      </c>
      <c r="H15" s="70">
        <v>0</v>
      </c>
      <c r="I15" s="56">
        <v>0</v>
      </c>
      <c r="J15" s="56">
        <v>0</v>
      </c>
      <c r="K15" s="70">
        <v>0</v>
      </c>
      <c r="L15" s="56">
        <v>0</v>
      </c>
      <c r="M15" s="56">
        <v>0</v>
      </c>
      <c r="N15" s="70">
        <v>0</v>
      </c>
      <c r="O15" s="56">
        <v>0</v>
      </c>
      <c r="P15" s="56">
        <v>0</v>
      </c>
      <c r="Q15" s="70">
        <v>0</v>
      </c>
      <c r="R15" s="56">
        <v>0</v>
      </c>
      <c r="S15" s="56">
        <v>0</v>
      </c>
      <c r="T15" s="70"/>
      <c r="U15" s="58">
        <f t="shared" si="0"/>
        <v>0</v>
      </c>
      <c r="V15" s="72">
        <f t="shared" si="1"/>
        <v>0</v>
      </c>
      <c r="W15" s="58">
        <f t="shared" si="2"/>
        <v>0</v>
      </c>
      <c r="X15" s="72">
        <f t="shared" si="3"/>
        <v>0</v>
      </c>
      <c r="Y15" s="63">
        <f>+S15+R15</f>
        <v>0</v>
      </c>
      <c r="Z15" s="75">
        <f t="shared" si="4"/>
        <v>0</v>
      </c>
    </row>
    <row r="16" spans="1:29" ht="31.5" customHeight="1" x14ac:dyDescent="0.35">
      <c r="A16" s="64" t="s">
        <v>24</v>
      </c>
      <c r="B16" s="64"/>
      <c r="C16" s="65">
        <f t="shared" ref="C16:H16" si="8">SUM(C7:C15)</f>
        <v>5401545370</v>
      </c>
      <c r="D16" s="65">
        <f t="shared" si="8"/>
        <v>19287111000</v>
      </c>
      <c r="E16" s="69">
        <f t="shared" si="8"/>
        <v>24688656370</v>
      </c>
      <c r="F16" s="65">
        <f t="shared" si="8"/>
        <v>847852292</v>
      </c>
      <c r="G16" s="65">
        <f t="shared" si="8"/>
        <v>454333440</v>
      </c>
      <c r="H16" s="69">
        <f t="shared" si="8"/>
        <v>1302185732</v>
      </c>
      <c r="I16" s="65">
        <f t="shared" ref="I16:Y16" si="9">SUM(I7:I15)</f>
        <v>0</v>
      </c>
      <c r="J16" s="65">
        <f t="shared" si="9"/>
        <v>3400000</v>
      </c>
      <c r="K16" s="69">
        <f t="shared" si="9"/>
        <v>3400000</v>
      </c>
      <c r="L16" s="65">
        <f t="shared" si="9"/>
        <v>93376120</v>
      </c>
      <c r="M16" s="65">
        <f t="shared" si="9"/>
        <v>55077720</v>
      </c>
      <c r="N16" s="69">
        <f t="shared" si="9"/>
        <v>148453840</v>
      </c>
      <c r="O16" s="65">
        <f t="shared" si="9"/>
        <v>58085566</v>
      </c>
      <c r="P16" s="65">
        <f t="shared" si="9"/>
        <v>9690592378</v>
      </c>
      <c r="Q16" s="69">
        <f t="shared" si="9"/>
        <v>9748677944</v>
      </c>
      <c r="R16" s="65">
        <f t="shared" si="9"/>
        <v>54948250</v>
      </c>
      <c r="S16" s="65">
        <f t="shared" si="9"/>
        <v>627536823</v>
      </c>
      <c r="T16" s="69">
        <f t="shared" si="9"/>
        <v>682485073</v>
      </c>
      <c r="U16" s="66">
        <f t="shared" si="9"/>
        <v>1054262228</v>
      </c>
      <c r="V16" s="74">
        <f t="shared" si="1"/>
        <v>0.19517788998965679</v>
      </c>
      <c r="W16" s="66">
        <f t="shared" si="9"/>
        <v>10830940361</v>
      </c>
      <c r="X16" s="74">
        <f t="shared" si="3"/>
        <v>0.56156364532770098</v>
      </c>
      <c r="Y16" s="66">
        <f t="shared" si="9"/>
        <v>11885202589</v>
      </c>
      <c r="Z16" s="76">
        <f t="shared" si="4"/>
        <v>0.48140337857519461</v>
      </c>
    </row>
    <row r="19" spans="10:11" x14ac:dyDescent="0.35">
      <c r="J19" s="6"/>
    </row>
    <row r="20" spans="10:11" x14ac:dyDescent="0.35">
      <c r="K20" s="4"/>
    </row>
    <row r="21" spans="10:11" x14ac:dyDescent="0.35">
      <c r="K21" s="4"/>
    </row>
  </sheetData>
  <mergeCells count="19">
    <mergeCell ref="A1:Z1"/>
    <mergeCell ref="R4:T4"/>
    <mergeCell ref="R5:T5"/>
    <mergeCell ref="O4:Q4"/>
    <mergeCell ref="O5:Q5"/>
    <mergeCell ref="L4:N4"/>
    <mergeCell ref="L5:N5"/>
    <mergeCell ref="C4:E4"/>
    <mergeCell ref="C5:E5"/>
    <mergeCell ref="F4:H4"/>
    <mergeCell ref="F5:H5"/>
    <mergeCell ref="I4:K4"/>
    <mergeCell ref="I5:K5"/>
    <mergeCell ref="A4:A6"/>
    <mergeCell ref="B4:B6"/>
    <mergeCell ref="A16:B16"/>
    <mergeCell ref="Z4:Z6"/>
    <mergeCell ref="U4:X5"/>
    <mergeCell ref="Y4:Y6"/>
  </mergeCells>
  <pageMargins left="0.39370078740157483" right="0.39370078740157483" top="0.39370078740157483" bottom="0.3937007874015748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704B1-A994-44D6-95FD-1806D9CB028C}">
  <dimension ref="A1:AH16"/>
  <sheetViews>
    <sheetView topLeftCell="A8" zoomScale="70" zoomScaleNormal="70" workbookViewId="0">
      <selection activeCell="E21" sqref="E21"/>
    </sheetView>
  </sheetViews>
  <sheetFormatPr baseColWidth="10" defaultRowHeight="14.5" x14ac:dyDescent="0.35"/>
  <cols>
    <col min="1" max="1" width="7" customWidth="1"/>
    <col min="2" max="2" width="28.7265625" customWidth="1"/>
    <col min="3" max="3" width="14" customWidth="1"/>
    <col min="4" max="4" width="14.6328125" customWidth="1"/>
    <col min="5" max="5" width="14.81640625" customWidth="1"/>
    <col min="6" max="7" width="0" hidden="1" customWidth="1"/>
    <col min="8" max="8" width="13.26953125" hidden="1" customWidth="1"/>
    <col min="9" max="9" width="11.36328125" hidden="1" customWidth="1"/>
    <col min="10" max="10" width="12.6328125" hidden="1" customWidth="1"/>
    <col min="11" max="15" width="0" hidden="1" customWidth="1"/>
    <col min="16" max="16" width="13.36328125" hidden="1" customWidth="1"/>
    <col min="17" max="17" width="13" hidden="1" customWidth="1"/>
    <col min="18" max="20" width="0" hidden="1" customWidth="1"/>
    <col min="21" max="21" width="12.6328125" customWidth="1"/>
    <col min="22" max="22" width="6.6328125" customWidth="1"/>
    <col min="23" max="23" width="14.08984375" customWidth="1"/>
    <col min="24" max="24" width="7.6328125" customWidth="1"/>
    <col min="25" max="25" width="13.453125" customWidth="1"/>
    <col min="26" max="26" width="10.6328125" customWidth="1"/>
    <col min="32" max="32" width="21.08984375" customWidth="1"/>
    <col min="33" max="33" width="20.7265625" customWidth="1"/>
    <col min="34" max="34" width="15.7265625" customWidth="1"/>
  </cols>
  <sheetData>
    <row r="1" spans="1:34" ht="36.5" customHeight="1" x14ac:dyDescent="0.35">
      <c r="A1" s="40" t="s">
        <v>26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34" ht="36.5" customHeight="1" x14ac:dyDescent="0.35">
      <c r="A2" s="41" t="s">
        <v>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34" ht="1.5" customHeight="1" x14ac:dyDescent="0.7">
      <c r="B3" s="13"/>
    </row>
    <row r="4" spans="1:34" ht="30.5" customHeight="1" x14ac:dyDescent="0.35">
      <c r="A4" s="37" t="s">
        <v>8</v>
      </c>
      <c r="B4" s="33" t="s">
        <v>1</v>
      </c>
      <c r="C4" s="36" t="s">
        <v>16</v>
      </c>
      <c r="D4" s="36"/>
      <c r="E4" s="36"/>
      <c r="F4" s="43" t="s">
        <v>0</v>
      </c>
      <c r="G4" s="44"/>
      <c r="H4" s="45" t="s">
        <v>9</v>
      </c>
      <c r="I4" s="46" t="s">
        <v>7</v>
      </c>
      <c r="J4" s="46"/>
      <c r="K4" s="45" t="s">
        <v>9</v>
      </c>
      <c r="L4" s="46" t="s">
        <v>5</v>
      </c>
      <c r="M4" s="46"/>
      <c r="N4" s="45" t="s">
        <v>9</v>
      </c>
      <c r="O4" s="46" t="s">
        <v>6</v>
      </c>
      <c r="P4" s="46"/>
      <c r="Q4" s="45" t="s">
        <v>9</v>
      </c>
      <c r="R4" s="46" t="s">
        <v>15</v>
      </c>
      <c r="S4" s="46"/>
      <c r="T4" s="45" t="s">
        <v>9</v>
      </c>
      <c r="U4" s="42" t="s">
        <v>18</v>
      </c>
      <c r="V4" s="42"/>
      <c r="W4" s="42"/>
      <c r="X4" s="42"/>
      <c r="Y4" s="48" t="s">
        <v>14</v>
      </c>
      <c r="Z4" s="48" t="s">
        <v>25</v>
      </c>
    </row>
    <row r="5" spans="1:34" ht="29" customHeight="1" x14ac:dyDescent="0.35">
      <c r="A5" s="38"/>
      <c r="B5" s="34"/>
      <c r="C5" s="45" t="s">
        <v>2</v>
      </c>
      <c r="D5" s="45"/>
      <c r="E5" s="45"/>
      <c r="F5" s="45" t="s">
        <v>2</v>
      </c>
      <c r="G5" s="45"/>
      <c r="H5" s="45"/>
      <c r="I5" s="45" t="s">
        <v>2</v>
      </c>
      <c r="J5" s="45"/>
      <c r="K5" s="45"/>
      <c r="L5" s="45" t="s">
        <v>2</v>
      </c>
      <c r="M5" s="45"/>
      <c r="N5" s="45"/>
      <c r="O5" s="45" t="s">
        <v>2</v>
      </c>
      <c r="P5" s="45"/>
      <c r="Q5" s="45"/>
      <c r="R5" s="51" t="s">
        <v>2</v>
      </c>
      <c r="S5" s="52"/>
      <c r="T5" s="45"/>
      <c r="U5" s="42" t="s">
        <v>2</v>
      </c>
      <c r="V5" s="42"/>
      <c r="W5" s="42"/>
      <c r="X5" s="42"/>
      <c r="Y5" s="49"/>
      <c r="Z5" s="49"/>
      <c r="AE5" s="7"/>
      <c r="AF5" s="7"/>
      <c r="AG5" s="7"/>
      <c r="AH5" s="7"/>
    </row>
    <row r="6" spans="1:34" ht="24.5" customHeight="1" x14ac:dyDescent="0.35">
      <c r="A6" s="39"/>
      <c r="B6" s="35"/>
      <c r="C6" s="12" t="s">
        <v>3</v>
      </c>
      <c r="D6" s="12" t="s">
        <v>4</v>
      </c>
      <c r="E6" s="12" t="s">
        <v>9</v>
      </c>
      <c r="F6" s="15" t="s">
        <v>3</v>
      </c>
      <c r="G6" s="15" t="s">
        <v>4</v>
      </c>
      <c r="H6" s="45"/>
      <c r="I6" s="15" t="s">
        <v>3</v>
      </c>
      <c r="J6" s="15" t="s">
        <v>4</v>
      </c>
      <c r="K6" s="45"/>
      <c r="L6" s="15" t="s">
        <v>3</v>
      </c>
      <c r="M6" s="15" t="s">
        <v>4</v>
      </c>
      <c r="N6" s="45"/>
      <c r="O6" s="15" t="s">
        <v>3</v>
      </c>
      <c r="P6" s="15" t="s">
        <v>4</v>
      </c>
      <c r="Q6" s="45"/>
      <c r="R6" s="15" t="str">
        <f>+O6</f>
        <v>NACION</v>
      </c>
      <c r="S6" s="15" t="str">
        <f>+P6</f>
        <v>PROPIOS</v>
      </c>
      <c r="T6" s="45"/>
      <c r="U6" s="17" t="s">
        <v>3</v>
      </c>
      <c r="V6" s="17" t="s">
        <v>17</v>
      </c>
      <c r="W6" s="17" t="s">
        <v>4</v>
      </c>
      <c r="X6" s="17" t="s">
        <v>17</v>
      </c>
      <c r="Y6" s="50"/>
      <c r="Z6" s="50"/>
    </row>
    <row r="7" spans="1:34" ht="52" customHeight="1" x14ac:dyDescent="0.35">
      <c r="A7" s="2">
        <v>1</v>
      </c>
      <c r="B7" s="1" t="s">
        <v>11</v>
      </c>
      <c r="C7" s="18">
        <v>230000000</v>
      </c>
      <c r="D7" s="18">
        <v>750000000</v>
      </c>
      <c r="E7" s="28">
        <f>+D7+C7</f>
        <v>980000000</v>
      </c>
      <c r="F7" s="18">
        <v>85588681</v>
      </c>
      <c r="G7" s="18">
        <v>51677720</v>
      </c>
      <c r="H7" s="19">
        <f>+F7+G7</f>
        <v>137266401</v>
      </c>
      <c r="I7" s="20">
        <v>0</v>
      </c>
      <c r="J7" s="18">
        <v>3400000</v>
      </c>
      <c r="K7" s="19">
        <f>+I7+J7</f>
        <v>3400000</v>
      </c>
      <c r="L7" s="18">
        <v>93376120</v>
      </c>
      <c r="M7" s="18">
        <v>55077720</v>
      </c>
      <c r="N7" s="19">
        <f>+L7+M7</f>
        <v>148453840</v>
      </c>
      <c r="O7" s="18"/>
      <c r="P7" s="18"/>
      <c r="Q7" s="19">
        <f>+O7+P7</f>
        <v>0</v>
      </c>
      <c r="R7" s="21"/>
      <c r="S7" s="21">
        <v>267202786</v>
      </c>
      <c r="T7" s="19">
        <f>+S7+R7</f>
        <v>267202786</v>
      </c>
      <c r="U7" s="26">
        <f t="shared" ref="U7:U15" si="0">+F7+I7+L7+O7+R7</f>
        <v>178964801</v>
      </c>
      <c r="V7" s="31">
        <f t="shared" ref="V7:V16" si="1">+U7/C7</f>
        <v>0.7781078304347826</v>
      </c>
      <c r="W7" s="26">
        <f t="shared" ref="W7:W15" si="2">+G7+J7+M7+P7+S7</f>
        <v>377358226</v>
      </c>
      <c r="X7" s="31">
        <f t="shared" ref="X7:X16" si="3">+W7/D7</f>
        <v>0.50314430133333332</v>
      </c>
      <c r="Y7" s="22">
        <f>+H7+K7+N7+Q7+T7</f>
        <v>556323027</v>
      </c>
      <c r="Z7" s="8">
        <f t="shared" ref="Z7:Z16" si="4">+Y7/E7</f>
        <v>0.56767655816326534</v>
      </c>
      <c r="AB7" s="4"/>
    </row>
    <row r="8" spans="1:34" ht="45.5" customHeight="1" x14ac:dyDescent="0.35">
      <c r="A8" s="2">
        <v>2</v>
      </c>
      <c r="B8" s="1" t="s">
        <v>10</v>
      </c>
      <c r="C8" s="23">
        <v>1938025340</v>
      </c>
      <c r="D8" s="18">
        <v>11609915923</v>
      </c>
      <c r="E8" s="29">
        <f t="shared" ref="E8:E15" si="5">+C8+D8</f>
        <v>13547941263</v>
      </c>
      <c r="F8" s="18">
        <v>203384896</v>
      </c>
      <c r="G8" s="18">
        <v>42900000</v>
      </c>
      <c r="H8" s="19">
        <f t="shared" ref="H8:H11" si="6">+F8+G8</f>
        <v>246284896</v>
      </c>
      <c r="I8" s="20">
        <v>0</v>
      </c>
      <c r="J8" s="20">
        <v>0</v>
      </c>
      <c r="K8" s="19">
        <f>+I8+J8</f>
        <v>0</v>
      </c>
      <c r="L8" s="18">
        <v>0</v>
      </c>
      <c r="M8" s="18">
        <v>0</v>
      </c>
      <c r="N8" s="19">
        <f>+L8+M8</f>
        <v>0</v>
      </c>
      <c r="O8" s="18"/>
      <c r="P8" s="18">
        <v>9594651078</v>
      </c>
      <c r="Q8" s="19">
        <f>+O8+P8</f>
        <v>9594651078</v>
      </c>
      <c r="R8" s="21"/>
      <c r="S8" s="21">
        <v>32457250</v>
      </c>
      <c r="T8" s="19">
        <f t="shared" ref="T8:T11" si="7">+S8+R8</f>
        <v>32457250</v>
      </c>
      <c r="U8" s="26">
        <f t="shared" si="0"/>
        <v>203384896</v>
      </c>
      <c r="V8" s="32">
        <f t="shared" si="1"/>
        <v>0.10494439458670855</v>
      </c>
      <c r="W8" s="26">
        <f t="shared" si="2"/>
        <v>9670008328</v>
      </c>
      <c r="X8" s="31">
        <f t="shared" si="3"/>
        <v>0.83290941916668693</v>
      </c>
      <c r="Y8" s="26">
        <f>+H8+K8+N8+Q8+T8</f>
        <v>9873393224</v>
      </c>
      <c r="Z8" s="9">
        <f t="shared" si="4"/>
        <v>0.72877443386654284</v>
      </c>
    </row>
    <row r="9" spans="1:34" ht="50" customHeight="1" x14ac:dyDescent="0.35">
      <c r="A9" s="2">
        <v>3</v>
      </c>
      <c r="B9" s="1" t="s">
        <v>12</v>
      </c>
      <c r="C9" s="23">
        <v>899201303</v>
      </c>
      <c r="D9" s="18">
        <v>1303842984</v>
      </c>
      <c r="E9" s="29">
        <f t="shared" si="5"/>
        <v>2203044287</v>
      </c>
      <c r="F9" s="18">
        <v>283583435</v>
      </c>
      <c r="G9" s="18">
        <v>201881480</v>
      </c>
      <c r="H9" s="19">
        <f t="shared" si="6"/>
        <v>485464915</v>
      </c>
      <c r="I9" s="24">
        <v>0</v>
      </c>
      <c r="J9" s="20">
        <v>0</v>
      </c>
      <c r="K9" s="19">
        <f>+I9+J9</f>
        <v>0</v>
      </c>
      <c r="L9" s="23">
        <v>0</v>
      </c>
      <c r="M9" s="23">
        <v>0</v>
      </c>
      <c r="N9" s="19">
        <f>+L9+M9</f>
        <v>0</v>
      </c>
      <c r="O9" s="18">
        <v>58085566</v>
      </c>
      <c r="P9" s="18">
        <v>48020000</v>
      </c>
      <c r="Q9" s="19">
        <f>+O9+P9</f>
        <v>106105566</v>
      </c>
      <c r="R9" s="21">
        <v>54948250</v>
      </c>
      <c r="S9" s="21">
        <v>159395410</v>
      </c>
      <c r="T9" s="19">
        <f t="shared" si="7"/>
        <v>214343660</v>
      </c>
      <c r="U9" s="26">
        <f t="shared" si="0"/>
        <v>396617251</v>
      </c>
      <c r="V9" s="31">
        <f t="shared" si="1"/>
        <v>0.44107726454217561</v>
      </c>
      <c r="W9" s="26">
        <f t="shared" si="2"/>
        <v>409296890</v>
      </c>
      <c r="X9" s="31">
        <f t="shared" si="3"/>
        <v>0.31391578205554849</v>
      </c>
      <c r="Y9" s="26">
        <f>+H9+K9+N9+Q9+T9</f>
        <v>805914141</v>
      </c>
      <c r="Z9" s="9">
        <f t="shared" si="4"/>
        <v>0.36581840217903888</v>
      </c>
    </row>
    <row r="10" spans="1:34" ht="45" customHeight="1" x14ac:dyDescent="0.35">
      <c r="A10" s="3">
        <v>4</v>
      </c>
      <c r="B10" s="1" t="s">
        <v>13</v>
      </c>
      <c r="C10" s="23">
        <v>360000000</v>
      </c>
      <c r="D10" s="23">
        <v>1000000000</v>
      </c>
      <c r="E10" s="29">
        <f t="shared" si="5"/>
        <v>1360000000</v>
      </c>
      <c r="F10" s="18">
        <v>275295280</v>
      </c>
      <c r="G10" s="18">
        <v>157874240</v>
      </c>
      <c r="H10" s="19">
        <f t="shared" si="6"/>
        <v>433169520</v>
      </c>
      <c r="I10" s="20">
        <v>0</v>
      </c>
      <c r="J10" s="20">
        <v>0</v>
      </c>
      <c r="K10" s="19">
        <f>+I10+J10</f>
        <v>0</v>
      </c>
      <c r="L10" s="18">
        <v>0</v>
      </c>
      <c r="M10" s="18">
        <v>0</v>
      </c>
      <c r="N10" s="19">
        <f>+L10+M10</f>
        <v>0</v>
      </c>
      <c r="O10" s="18"/>
      <c r="P10" s="18">
        <v>47921300</v>
      </c>
      <c r="Q10" s="19">
        <f>+O10+P10</f>
        <v>47921300</v>
      </c>
      <c r="R10" s="21"/>
      <c r="S10" s="21"/>
      <c r="T10" s="19">
        <f t="shared" si="7"/>
        <v>0</v>
      </c>
      <c r="U10" s="26">
        <f t="shared" si="0"/>
        <v>275295280</v>
      </c>
      <c r="V10" s="31">
        <f t="shared" si="1"/>
        <v>0.76470911111111106</v>
      </c>
      <c r="W10" s="26">
        <f t="shared" si="2"/>
        <v>205795540</v>
      </c>
      <c r="X10" s="31">
        <f t="shared" si="3"/>
        <v>0.20579554</v>
      </c>
      <c r="Y10" s="26">
        <f>+H10+K10+N10+Q10+T10</f>
        <v>481090820</v>
      </c>
      <c r="Z10" s="9">
        <f t="shared" si="4"/>
        <v>0.35374325000000001</v>
      </c>
      <c r="AA10" s="5"/>
    </row>
    <row r="11" spans="1:34" ht="43.5" customHeight="1" x14ac:dyDescent="0.35">
      <c r="A11" s="2">
        <v>5</v>
      </c>
      <c r="B11" s="1" t="s">
        <v>19</v>
      </c>
      <c r="C11" s="23">
        <v>150000000</v>
      </c>
      <c r="D11" s="23">
        <v>520000000</v>
      </c>
      <c r="E11" s="29">
        <f t="shared" si="5"/>
        <v>670000000</v>
      </c>
      <c r="F11" s="20">
        <v>0</v>
      </c>
      <c r="G11" s="20">
        <v>0</v>
      </c>
      <c r="H11" s="25">
        <f t="shared" si="6"/>
        <v>0</v>
      </c>
      <c r="I11" s="20">
        <v>0</v>
      </c>
      <c r="J11" s="20">
        <v>0</v>
      </c>
      <c r="K11" s="25">
        <v>0</v>
      </c>
      <c r="L11" s="20">
        <v>0</v>
      </c>
      <c r="M11" s="20">
        <v>0</v>
      </c>
      <c r="N11" s="25">
        <v>0</v>
      </c>
      <c r="O11" s="20">
        <v>0</v>
      </c>
      <c r="P11" s="20">
        <v>0</v>
      </c>
      <c r="Q11" s="25">
        <v>0</v>
      </c>
      <c r="R11" s="20">
        <v>0</v>
      </c>
      <c r="S11" s="18">
        <v>168481377</v>
      </c>
      <c r="T11" s="19">
        <f t="shared" si="7"/>
        <v>168481377</v>
      </c>
      <c r="U11" s="26">
        <f t="shared" si="0"/>
        <v>0</v>
      </c>
      <c r="V11" s="31">
        <f t="shared" si="1"/>
        <v>0</v>
      </c>
      <c r="W11" s="26">
        <f t="shared" si="2"/>
        <v>168481377</v>
      </c>
      <c r="X11" s="31">
        <f t="shared" si="3"/>
        <v>0.32400264807692308</v>
      </c>
      <c r="Y11" s="26">
        <f>+S11+R11</f>
        <v>168481377</v>
      </c>
      <c r="Z11" s="10">
        <f t="shared" si="4"/>
        <v>0.25146474179104478</v>
      </c>
    </row>
    <row r="12" spans="1:34" ht="29.5" customHeight="1" x14ac:dyDescent="0.35">
      <c r="A12" s="2">
        <v>6</v>
      </c>
      <c r="B12" s="1" t="s">
        <v>20</v>
      </c>
      <c r="C12" s="23">
        <v>1099318727</v>
      </c>
      <c r="D12" s="23">
        <v>1700000000</v>
      </c>
      <c r="E12" s="29">
        <f t="shared" si="5"/>
        <v>2799318727</v>
      </c>
      <c r="F12" s="20">
        <v>0</v>
      </c>
      <c r="G12" s="20">
        <v>0</v>
      </c>
      <c r="H12" s="25">
        <v>0</v>
      </c>
      <c r="I12" s="20">
        <v>0</v>
      </c>
      <c r="J12" s="20">
        <v>0</v>
      </c>
      <c r="K12" s="25">
        <v>0</v>
      </c>
      <c r="L12" s="20">
        <v>0</v>
      </c>
      <c r="M12" s="24">
        <v>0</v>
      </c>
      <c r="N12" s="27">
        <v>0</v>
      </c>
      <c r="O12" s="24">
        <v>0</v>
      </c>
      <c r="P12" s="24">
        <v>0</v>
      </c>
      <c r="Q12" s="27">
        <v>0</v>
      </c>
      <c r="R12" s="24">
        <v>0</v>
      </c>
      <c r="S12" s="24">
        <v>0</v>
      </c>
      <c r="T12" s="25"/>
      <c r="U12" s="26">
        <f t="shared" si="0"/>
        <v>0</v>
      </c>
      <c r="V12" s="31">
        <f t="shared" si="1"/>
        <v>0</v>
      </c>
      <c r="W12" s="26">
        <f t="shared" si="2"/>
        <v>0</v>
      </c>
      <c r="X12" s="31">
        <f t="shared" si="3"/>
        <v>0</v>
      </c>
      <c r="Y12" s="26">
        <f>+S12+R12</f>
        <v>0</v>
      </c>
      <c r="Z12" s="10">
        <f t="shared" si="4"/>
        <v>0</v>
      </c>
    </row>
    <row r="13" spans="1:34" ht="24.5" customHeight="1" x14ac:dyDescent="0.35">
      <c r="A13" s="2">
        <v>7</v>
      </c>
      <c r="B13" s="1" t="s">
        <v>21</v>
      </c>
      <c r="C13" s="23">
        <v>75000000</v>
      </c>
      <c r="D13" s="23">
        <v>150000000</v>
      </c>
      <c r="E13" s="29">
        <f t="shared" si="5"/>
        <v>225000000</v>
      </c>
      <c r="F13" s="20">
        <v>0</v>
      </c>
      <c r="G13" s="20">
        <v>0</v>
      </c>
      <c r="H13" s="25">
        <v>0</v>
      </c>
      <c r="I13" s="20">
        <v>0</v>
      </c>
      <c r="J13" s="20">
        <v>0</v>
      </c>
      <c r="K13" s="25">
        <v>0</v>
      </c>
      <c r="L13" s="20">
        <v>0</v>
      </c>
      <c r="M13" s="20">
        <v>0</v>
      </c>
      <c r="N13" s="25">
        <v>0</v>
      </c>
      <c r="O13" s="20">
        <v>0</v>
      </c>
      <c r="P13" s="20">
        <v>0</v>
      </c>
      <c r="Q13" s="25">
        <v>0</v>
      </c>
      <c r="R13" s="20">
        <v>0</v>
      </c>
      <c r="S13" s="20">
        <v>0</v>
      </c>
      <c r="T13" s="25"/>
      <c r="U13" s="26">
        <f t="shared" si="0"/>
        <v>0</v>
      </c>
      <c r="V13" s="31">
        <f t="shared" si="1"/>
        <v>0</v>
      </c>
      <c r="W13" s="26">
        <f t="shared" si="2"/>
        <v>0</v>
      </c>
      <c r="X13" s="31">
        <f t="shared" si="3"/>
        <v>0</v>
      </c>
      <c r="Y13" s="26">
        <f>+S13+R13</f>
        <v>0</v>
      </c>
      <c r="Z13" s="10">
        <f t="shared" si="4"/>
        <v>0</v>
      </c>
    </row>
    <row r="14" spans="1:34" ht="32.5" customHeight="1" x14ac:dyDescent="0.35">
      <c r="A14" s="2">
        <v>8</v>
      </c>
      <c r="B14" s="1" t="s">
        <v>22</v>
      </c>
      <c r="C14" s="23">
        <v>550000000</v>
      </c>
      <c r="D14" s="23">
        <v>1850000000</v>
      </c>
      <c r="E14" s="29">
        <f t="shared" si="5"/>
        <v>2400000000</v>
      </c>
      <c r="F14" s="20">
        <v>0</v>
      </c>
      <c r="G14" s="20">
        <v>0</v>
      </c>
      <c r="H14" s="25">
        <v>0</v>
      </c>
      <c r="I14" s="20">
        <v>0</v>
      </c>
      <c r="J14" s="20">
        <v>0</v>
      </c>
      <c r="K14" s="25">
        <v>0</v>
      </c>
      <c r="L14" s="20">
        <v>0</v>
      </c>
      <c r="M14" s="20">
        <v>0</v>
      </c>
      <c r="N14" s="25">
        <v>0</v>
      </c>
      <c r="O14" s="20">
        <v>0</v>
      </c>
      <c r="P14" s="20">
        <v>0</v>
      </c>
      <c r="Q14" s="25">
        <v>0</v>
      </c>
      <c r="R14" s="20">
        <v>0</v>
      </c>
      <c r="S14" s="20">
        <v>0</v>
      </c>
      <c r="T14" s="25"/>
      <c r="U14" s="26">
        <f t="shared" si="0"/>
        <v>0</v>
      </c>
      <c r="V14" s="31">
        <f t="shared" si="1"/>
        <v>0</v>
      </c>
      <c r="W14" s="26">
        <f t="shared" si="2"/>
        <v>0</v>
      </c>
      <c r="X14" s="31">
        <f t="shared" si="3"/>
        <v>0</v>
      </c>
      <c r="Y14" s="26">
        <f>+S14+R14</f>
        <v>0</v>
      </c>
      <c r="Z14" s="10">
        <f t="shared" si="4"/>
        <v>0</v>
      </c>
    </row>
    <row r="15" spans="1:34" ht="26" customHeight="1" x14ac:dyDescent="0.35">
      <c r="A15" s="2">
        <v>9</v>
      </c>
      <c r="B15" s="1" t="s">
        <v>23</v>
      </c>
      <c r="C15" s="23">
        <v>100000000</v>
      </c>
      <c r="D15" s="23">
        <v>403352093</v>
      </c>
      <c r="E15" s="29">
        <f t="shared" si="5"/>
        <v>503352093</v>
      </c>
      <c r="F15" s="20">
        <v>0</v>
      </c>
      <c r="G15" s="20">
        <v>0</v>
      </c>
      <c r="H15" s="25">
        <v>0</v>
      </c>
      <c r="I15" s="20">
        <v>0</v>
      </c>
      <c r="J15" s="20">
        <v>0</v>
      </c>
      <c r="K15" s="25">
        <v>0</v>
      </c>
      <c r="L15" s="20">
        <v>0</v>
      </c>
      <c r="M15" s="20">
        <v>0</v>
      </c>
      <c r="N15" s="25">
        <v>0</v>
      </c>
      <c r="O15" s="20">
        <v>0</v>
      </c>
      <c r="P15" s="20">
        <v>0</v>
      </c>
      <c r="Q15" s="25">
        <v>0</v>
      </c>
      <c r="R15" s="20">
        <v>0</v>
      </c>
      <c r="S15" s="20">
        <v>0</v>
      </c>
      <c r="T15" s="25"/>
      <c r="U15" s="26">
        <f t="shared" si="0"/>
        <v>0</v>
      </c>
      <c r="V15" s="31">
        <f t="shared" si="1"/>
        <v>0</v>
      </c>
      <c r="W15" s="26">
        <f t="shared" si="2"/>
        <v>0</v>
      </c>
      <c r="X15" s="31">
        <f t="shared" si="3"/>
        <v>0</v>
      </c>
      <c r="Y15" s="26">
        <f>+S15+R15</f>
        <v>0</v>
      </c>
      <c r="Z15" s="10">
        <f t="shared" si="4"/>
        <v>0</v>
      </c>
    </row>
    <row r="16" spans="1:34" ht="26" customHeight="1" x14ac:dyDescent="0.35">
      <c r="A16" s="47" t="s">
        <v>24</v>
      </c>
      <c r="B16" s="47"/>
      <c r="C16" s="16">
        <f t="shared" ref="C16:H16" si="8">SUM(C7:C15)</f>
        <v>5401545370</v>
      </c>
      <c r="D16" s="16">
        <f t="shared" si="8"/>
        <v>19287111000</v>
      </c>
      <c r="E16" s="16">
        <f t="shared" si="8"/>
        <v>24688656370</v>
      </c>
      <c r="F16" s="16">
        <f t="shared" si="8"/>
        <v>847852292</v>
      </c>
      <c r="G16" s="16">
        <f t="shared" si="8"/>
        <v>454333440</v>
      </c>
      <c r="H16" s="16">
        <f t="shared" si="8"/>
        <v>1302185732</v>
      </c>
      <c r="I16" s="16">
        <f t="shared" ref="I16:Y16" si="9">SUM(I7:I15)</f>
        <v>0</v>
      </c>
      <c r="J16" s="16">
        <f t="shared" si="9"/>
        <v>3400000</v>
      </c>
      <c r="K16" s="16">
        <f t="shared" si="9"/>
        <v>3400000</v>
      </c>
      <c r="L16" s="16">
        <f t="shared" si="9"/>
        <v>93376120</v>
      </c>
      <c r="M16" s="16">
        <f t="shared" si="9"/>
        <v>55077720</v>
      </c>
      <c r="N16" s="16">
        <f t="shared" si="9"/>
        <v>148453840</v>
      </c>
      <c r="O16" s="16">
        <f t="shared" si="9"/>
        <v>58085566</v>
      </c>
      <c r="P16" s="16">
        <f t="shared" si="9"/>
        <v>9690592378</v>
      </c>
      <c r="Q16" s="16">
        <f t="shared" si="9"/>
        <v>9748677944</v>
      </c>
      <c r="R16" s="16">
        <f t="shared" si="9"/>
        <v>54948250</v>
      </c>
      <c r="S16" s="16">
        <f t="shared" si="9"/>
        <v>627536823</v>
      </c>
      <c r="T16" s="16">
        <f t="shared" si="9"/>
        <v>682485073</v>
      </c>
      <c r="U16" s="30">
        <f t="shared" si="9"/>
        <v>1054262228</v>
      </c>
      <c r="V16" s="31">
        <f t="shared" si="1"/>
        <v>0.19517788998965679</v>
      </c>
      <c r="W16" s="30">
        <f t="shared" si="9"/>
        <v>10830940361</v>
      </c>
      <c r="X16" s="31">
        <f t="shared" si="3"/>
        <v>0.56156364532770098</v>
      </c>
      <c r="Y16" s="30">
        <f t="shared" si="9"/>
        <v>11885202589</v>
      </c>
      <c r="Z16" s="31">
        <f t="shared" si="4"/>
        <v>0.48140337857519461</v>
      </c>
    </row>
  </sheetData>
  <mergeCells count="26">
    <mergeCell ref="A16:B16"/>
    <mergeCell ref="Y4:Y6"/>
    <mergeCell ref="Z4:Z6"/>
    <mergeCell ref="C5:E5"/>
    <mergeCell ref="F5:G5"/>
    <mergeCell ref="I5:J5"/>
    <mergeCell ref="L5:M5"/>
    <mergeCell ref="O5:P5"/>
    <mergeCell ref="R5:S5"/>
    <mergeCell ref="N4:N6"/>
    <mergeCell ref="O4:P4"/>
    <mergeCell ref="Q4:Q6"/>
    <mergeCell ref="R4:S4"/>
    <mergeCell ref="T4:T6"/>
    <mergeCell ref="B4:B6"/>
    <mergeCell ref="A4:A6"/>
    <mergeCell ref="A1:Z1"/>
    <mergeCell ref="A2:Z2"/>
    <mergeCell ref="U5:X5"/>
    <mergeCell ref="U4:X4"/>
    <mergeCell ref="C4:E4"/>
    <mergeCell ref="F4:G4"/>
    <mergeCell ref="H4:H6"/>
    <mergeCell ref="I4:J4"/>
    <mergeCell ref="K4:K6"/>
    <mergeCell ref="L4:M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Ejecucion a mayo 2026</vt:lpstr>
      <vt:lpstr>ResumeEjecucion a mayo 2026</vt:lpstr>
      <vt:lpstr>'Ejecucion a mayo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del pilar Mogollón Barris</dc:creator>
  <cp:lastModifiedBy>Parra Rojas Erley Ricardo</cp:lastModifiedBy>
  <cp:lastPrinted>2026-06-07T14:54:57Z</cp:lastPrinted>
  <dcterms:created xsi:type="dcterms:W3CDTF">2026-05-21T00:04:55Z</dcterms:created>
  <dcterms:modified xsi:type="dcterms:W3CDTF">2026-06-11T22:08:16Z</dcterms:modified>
</cp:coreProperties>
</file>